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<sst xmlns="http://schemas.openxmlformats.org/spreadsheetml/2006/main" count="300" uniqueCount="123">
  <si>
    <t>Rekapitulace ceny</t>
  </si>
  <si>
    <t>Stavba: II/431 - OK Vyškov</t>
  </si>
  <si>
    <t xml:space="preserve">Varianta: IV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</si>
  <si>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</si>
  <si>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</si>
  <si>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</si>
  <si>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</si>
  <si>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</si>
  <si>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</si>
  <si>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</si>
  <si>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</si>
  <si>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</si>
  <si>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</si>
  <si>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</si>
  <si>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II/431</t>
  </si>
  <si>
    <t>OK Vyškov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</si>
  <si>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</si>
  <si>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</si>
  <si>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</si>
  <si>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</si>
  <si>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</si>
  <si>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</si>
  <si>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</si>
  <si>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</si>
  <si>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</si>
  <si>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</si>
  <si>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</si>
  <si>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</si>
  <si>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</si>
  <si>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</si>
  <si>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</si>
  <si>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</si>
  <si>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</si>
  <si>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</si>
  <si>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</si>
  <si>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</si>
  <si>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</si>
  <si>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</si>
  <si>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</si>
  <si>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</si>
  <si>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</si>
  <si>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</si>
  <si>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</si>
  <si>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</si>
  <si>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</si>
  <si>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</si>
  <si>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</si>
  <si>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</si>
  <si>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</si>
  <si>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</si>
  <si>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
během stavebních prací v souladu s TP66 - II.vydání "Zásady pro označování 
pracovních míst na PK" a s platnými předpisy pro navrhování DZ na PK, vč. 
vyhlášky č. 294/2015 Sb. 
Stávající svislé dopravní značky se pro potřeby PDZ zachovají a dle potřeby 
zakryjí, upraví nebo doplní. Přechodné SDZ (značky, směrovací desky, závory, 
semaforová souprava, světla) se umístí na nosičích a podkladních deskách včetně 
nutných přesunů dle jednotlivých fází (etap) výstavby, dodávky, montáže, 
demontáže, včetně všech potřebných povolení k uzavírce. 
Vše v režii zhotovitele.</t>
  </si>
  <si>
    <t>VV</t>
  </si>
  <si>
    <t>TS</t>
  </si>
  <si>
    <t>zahrnuje veškeré náklady spojené s objednatelem požadovanými zařízeními</t>
  </si>
  <si>
    <t>029113</t>
  </si>
  <si>
    <t>OSTATNÍ POŽADAVKY - GEODETICKÉ ZAMĚŘENÍ - CELKY</t>
  </si>
  <si>
    <t>Geodetické zaměření stavby - popsáno v obchodních podmínkách</t>
  </si>
  <si>
    <t>zahrnuje veškeré náklady spojené s objednatelem požadovanými pracemi</t>
  </si>
  <si>
    <t>00003</t>
  </si>
  <si>
    <t>R</t>
  </si>
  <si>
    <t>Zřízení a odstranění zařízení staveniště - popsáno v obchodních podmínkách</t>
  </si>
  <si>
    <t>SO 101</t>
  </si>
  <si>
    <t>Okružní křižovatka</t>
  </si>
  <si>
    <t>Zemní práce</t>
  </si>
  <si>
    <t>11317</t>
  </si>
  <si>
    <t>ODSTRAN KRYTU ZPEVNĚNÝCH PLOCH Z DLAŽEB KOSTEK</t>
  </si>
  <si>
    <t>M3</t>
  </si>
  <si>
    <t>odstranění dvouřádku z prostoru OK: 0,25*0,1*85 = 2,125 m3 
zpětné použití drobných kostek</t>
  </si>
  <si>
    <t>0,25*0,1*85=2,125 [A]</t>
  </si>
  <si>
    <t>Položka zahrnuje veškerou manipulaci s vybouranou sutí a s vybouranými hmotami vč. uložení nameziskládku.</t>
  </si>
  <si>
    <t>113724</t>
  </si>
  <si>
    <t>FRÉZOVÁNÍ ZPEVNĚNÝCH PLOCH ASFALTOVÝCH, ODVOZ DO 5KM</t>
  </si>
  <si>
    <t>vč. uložení na skládku objednatele SÚSJMK, skládka Letiště Vyškov</t>
  </si>
  <si>
    <t>plocha okružní křižovatky: 765*0,1=76,500 [A] m3 
plocha sanace v OK: 60*0,05=3,000 [B] m3 
Celkem: A+B=79,500 [C]</t>
  </si>
  <si>
    <t>Položka zahrnuje veškerou manipulaci s vybouranou sutí a s vybouranými hmotami vč. uložení na skládku objednatele SÚSJMK, skládka Letiště Vyškov.</t>
  </si>
  <si>
    <t>Komunikace</t>
  </si>
  <si>
    <t>572213</t>
  </si>
  <si>
    <t>SPOJOVACÍ POSTŘIK Z EMULZE DO 0,5KG/M2</t>
  </si>
  <si>
    <t>M2</t>
  </si>
  <si>
    <t>0,30 kg/m2 pod ACO 11 = 765m2 
0,40 kg/m2 pod ACL 16 a ACP 16 = 765 + 60 = 825 m2</t>
  </si>
  <si>
    <t>765+765+60=1 590,000 [A]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</si>
  <si>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</si>
  <si>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574B33</t>
  </si>
  <si>
    <t>ASFALTOVÝ BETON PRO OBRUSNÉ VRSTVY MODIFIK ACO 11 TL. 40MM</t>
  </si>
  <si>
    <t>plocha okružní křižovatky</t>
  </si>
  <si>
    <t>765=765,000 [A]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</si>
  <si>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</si>
  <si>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574D55</t>
  </si>
  <si>
    <t>ASFALTOVÝ BETON PRO LOŽNÍ VRSTVY MODIFIK ACL 16 TL. 60MM</t>
  </si>
  <si>
    <t>574E06</t>
  </si>
  <si>
    <t>ASFALTOVÝ BETON PRO PODKLADNÍ VRSTVY ACP 16+, 16S</t>
  </si>
  <si>
    <t>plocha sanace v OK 
ACP 16+ 
60m2</t>
  </si>
  <si>
    <t>60*0,05=3,000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</si>
  <si>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</si>
  <si>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7</t>
  </si>
  <si>
    <t>58222</t>
  </si>
  <si>
    <t>DLÁŽDĚNÉ KRYTY Z DROBNÝCH KOSTEK DO LOŽE Z MC</t>
  </si>
  <si>
    <t>dvouřádek z kostek drobných 0,25*85 = 21,250 m2 
použití původních vybouraných drobných kostek z prostoru OK</t>
  </si>
  <si>
    <t>0,25*85=21,250 [A]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</si>
  <si>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</si>
  <si>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8</t>
  </si>
  <si>
    <t>Potrubí</t>
  </si>
  <si>
    <t>89922</t>
  </si>
  <si>
    <t>VÝŠKOVÁ ÚPRAVA MŘÍŽÍ</t>
  </si>
  <si>
    <t>KUS</t>
  </si>
  <si>
    <t>výšková úprava UV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</si>
  <si>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</si>
  <si>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</si>
  <si>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</si>
  <si>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výšková úprava poklopu plynu</t>
  </si>
  <si>
    <t>Ostatní konstrukce a práce</t>
  </si>
  <si>
    <t>919112</t>
  </si>
  <si>
    <t>ŘEZÁNÍ ASFALTOVÉHO KRYTU VOZOVEK TL DO 100MM</t>
  </si>
  <si>
    <t>M</t>
  </si>
  <si>
    <t>položka zahrnuje řezání vozovkové vrstvy v předepsané tloušťce, včetně spotřeby vody</t>
  </si>
  <si>
    <t>11</t>
  </si>
  <si>
    <t>931325</t>
  </si>
  <si>
    <t>TĚSNĚNÍ DILATAČ SPAR ASF ZÁLIVKOU MODIFIK PRŮŘ DO 600MM2</t>
  </si>
  <si>
    <t>položka zahrnuje dodávku a osazení předepsaného materiálu, očištění ploch spáry před úpravou, očištění okolí spáry po úpravě   
nezahrnuje těsnící profil</t>
  </si>
  <si>
    <t>12</t>
  </si>
  <si>
    <t>93808</t>
  </si>
  <si>
    <t>OČIŠTĚNÍ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</si>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</sst>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SUM(C10:C11)</f>
      </c>
      <c s="1"/>
      <c s="1"/>
    </row>
    <row r="7" spans="1:5" ht="12.75" customHeight="1">
      <c r="A7" s="1"/>
      <c s="4" t="s">
        <v>4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61</v>
      </c>
      <c s="20" t="s">
        <v>62</v>
      </c>
      <c s="21">
        <f>'SO 101'!I3</f>
      </c>
      <c s="21">
        <f>'SO 101'!O2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7.5">
      <c r="A10" s="34" t="s">
        <v>49</v>
      </c>
      <c r="E10" s="35" t="s">
        <v>50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53</v>
      </c>
    </row>
    <row r="13" spans="1:16" ht="12.75">
      <c r="A13" s="25" t="s">
        <v>44</v>
      </c>
      <c s="29" t="s">
        <v>22</v>
      </c>
      <c s="29" t="s">
        <v>54</v>
      </c>
      <c s="25" t="s">
        <v>46</v>
      </c>
      <c s="30" t="s">
        <v>55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56</v>
      </c>
    </row>
    <row r="15" spans="1:5" ht="12.75">
      <c r="A15" s="36" t="s">
        <v>51</v>
      </c>
      <c r="E15" s="37" t="s">
        <v>46</v>
      </c>
    </row>
    <row r="16" spans="1:5" ht="12.75">
      <c r="A16" t="s">
        <v>52</v>
      </c>
      <c r="E16" s="35" t="s">
        <v>57</v>
      </c>
    </row>
    <row r="17" spans="1:16" ht="12.75">
      <c r="A17" s="25" t="s">
        <v>44</v>
      </c>
      <c s="29" t="s">
        <v>21</v>
      </c>
      <c s="29" t="s">
        <v>58</v>
      </c>
      <c s="25" t="s">
        <v>59</v>
      </c>
      <c s="30" t="s">
        <v>60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46</v>
      </c>
    </row>
    <row r="19" spans="1:5" ht="12.75">
      <c r="A19" s="36" t="s">
        <v>51</v>
      </c>
      <c r="E19" s="37" t="s">
        <v>46</v>
      </c>
    </row>
    <row r="20" spans="1:5" ht="12.75">
      <c r="A20" t="s">
        <v>52</v>
      </c>
      <c r="E20" s="35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0+O8+O17+O38+O47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61</v>
      </c>
      <c s="38">
        <f>0+I8+I17+I38+I47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61</v>
      </c>
      <c s="6"/>
      <c s="18" t="s">
        <v>62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28</v>
      </c>
      <c s="19"/>
      <c s="27" t="s">
        <v>63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28</v>
      </c>
      <c s="29" t="s">
        <v>64</v>
      </c>
      <c s="25" t="s">
        <v>46</v>
      </c>
      <c s="30" t="s">
        <v>65</v>
      </c>
      <c s="31" t="s">
        <v>66</v>
      </c>
      <c s="32">
        <v>2.125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25.5">
      <c r="A10" s="34" t="s">
        <v>49</v>
      </c>
      <c r="E10" s="35" t="s">
        <v>67</v>
      </c>
    </row>
    <row r="11" spans="1:5" ht="12.75">
      <c r="A11" s="36" t="s">
        <v>51</v>
      </c>
      <c r="E11" s="37" t="s">
        <v>68</v>
      </c>
    </row>
    <row r="12" spans="1:5" ht="25.5">
      <c r="A12" t="s">
        <v>52</v>
      </c>
      <c r="E12" s="35" t="s">
        <v>69</v>
      </c>
    </row>
    <row r="13" spans="1:16" ht="12.75">
      <c r="A13" s="25" t="s">
        <v>44</v>
      </c>
      <c s="29" t="s">
        <v>22</v>
      </c>
      <c s="29" t="s">
        <v>70</v>
      </c>
      <c s="25" t="s">
        <v>46</v>
      </c>
      <c s="30" t="s">
        <v>71</v>
      </c>
      <c s="31" t="s">
        <v>66</v>
      </c>
      <c s="32">
        <v>79.5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72</v>
      </c>
    </row>
    <row r="15" spans="1:5" ht="38.25">
      <c r="A15" s="36" t="s">
        <v>51</v>
      </c>
      <c r="E15" s="37" t="s">
        <v>73</v>
      </c>
    </row>
    <row r="16" spans="1:5" ht="25.5">
      <c r="A16" t="s">
        <v>52</v>
      </c>
      <c r="E16" s="35" t="s">
        <v>74</v>
      </c>
    </row>
    <row r="17" spans="1:18" ht="12.75" customHeight="1">
      <c r="A17" s="6" t="s">
        <v>42</v>
      </c>
      <c s="6"/>
      <c s="40" t="s">
        <v>34</v>
      </c>
      <c s="6"/>
      <c s="27" t="s">
        <v>75</v>
      </c>
      <c s="6"/>
      <c s="6"/>
      <c s="6"/>
      <c s="41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25" t="s">
        <v>44</v>
      </c>
      <c s="29" t="s">
        <v>21</v>
      </c>
      <c s="29" t="s">
        <v>76</v>
      </c>
      <c s="25" t="s">
        <v>46</v>
      </c>
      <c s="30" t="s">
        <v>77</v>
      </c>
      <c s="31" t="s">
        <v>78</v>
      </c>
      <c s="32">
        <v>1590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25.5">
      <c r="A19" s="34" t="s">
        <v>49</v>
      </c>
      <c r="E19" s="35" t="s">
        <v>79</v>
      </c>
    </row>
    <row r="20" spans="1:5" ht="12.75">
      <c r="A20" s="36" t="s">
        <v>51</v>
      </c>
      <c r="E20" s="37" t="s">
        <v>80</v>
      </c>
    </row>
    <row r="21" spans="1:5" ht="51">
      <c r="A21" t="s">
        <v>52</v>
      </c>
      <c r="E21" s="35" t="s">
        <v>81</v>
      </c>
    </row>
    <row r="22" spans="1:16" ht="12.75">
      <c r="A22" s="25" t="s">
        <v>44</v>
      </c>
      <c s="29" t="s">
        <v>32</v>
      </c>
      <c s="29" t="s">
        <v>82</v>
      </c>
      <c s="25" t="s">
        <v>46</v>
      </c>
      <c s="30" t="s">
        <v>83</v>
      </c>
      <c s="31" t="s">
        <v>78</v>
      </c>
      <c s="32">
        <v>765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84</v>
      </c>
    </row>
    <row r="24" spans="1:5" ht="12.75">
      <c r="A24" s="36" t="s">
        <v>51</v>
      </c>
      <c r="E24" s="37" t="s">
        <v>85</v>
      </c>
    </row>
    <row r="25" spans="1:5" ht="140.25">
      <c r="A25" t="s">
        <v>52</v>
      </c>
      <c r="E25" s="35" t="s">
        <v>86</v>
      </c>
    </row>
    <row r="26" spans="1:16" ht="12.75">
      <c r="A26" s="25" t="s">
        <v>44</v>
      </c>
      <c s="29" t="s">
        <v>34</v>
      </c>
      <c s="29" t="s">
        <v>87</v>
      </c>
      <c s="25" t="s">
        <v>46</v>
      </c>
      <c s="30" t="s">
        <v>88</v>
      </c>
      <c s="31" t="s">
        <v>78</v>
      </c>
      <c s="32">
        <v>765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84</v>
      </c>
    </row>
    <row r="28" spans="1:5" ht="12.75">
      <c r="A28" s="36" t="s">
        <v>51</v>
      </c>
      <c r="E28" s="37" t="s">
        <v>85</v>
      </c>
    </row>
    <row r="29" spans="1:5" ht="140.25">
      <c r="A29" t="s">
        <v>52</v>
      </c>
      <c r="E29" s="35" t="s">
        <v>86</v>
      </c>
    </row>
    <row r="30" spans="1:16" ht="12.75">
      <c r="A30" s="25" t="s">
        <v>44</v>
      </c>
      <c s="29" t="s">
        <v>36</v>
      </c>
      <c s="29" t="s">
        <v>89</v>
      </c>
      <c s="25" t="s">
        <v>46</v>
      </c>
      <c s="30" t="s">
        <v>90</v>
      </c>
      <c s="31" t="s">
        <v>66</v>
      </c>
      <c s="32">
        <v>3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38.25">
      <c r="A31" s="34" t="s">
        <v>49</v>
      </c>
      <c r="E31" s="35" t="s">
        <v>91</v>
      </c>
    </row>
    <row r="32" spans="1:5" ht="12.75">
      <c r="A32" s="36" t="s">
        <v>51</v>
      </c>
      <c r="E32" s="37" t="s">
        <v>92</v>
      </c>
    </row>
    <row r="33" spans="1:5" ht="140.25">
      <c r="A33" t="s">
        <v>52</v>
      </c>
      <c r="E33" s="35" t="s">
        <v>93</v>
      </c>
    </row>
    <row r="34" spans="1:16" ht="12.75">
      <c r="A34" s="25" t="s">
        <v>44</v>
      </c>
      <c s="29" t="s">
        <v>94</v>
      </c>
      <c s="29" t="s">
        <v>95</v>
      </c>
      <c s="25" t="s">
        <v>46</v>
      </c>
      <c s="30" t="s">
        <v>96</v>
      </c>
      <c s="31" t="s">
        <v>78</v>
      </c>
      <c s="32">
        <v>21.25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25.5">
      <c r="A35" s="34" t="s">
        <v>49</v>
      </c>
      <c r="E35" s="35" t="s">
        <v>97</v>
      </c>
    </row>
    <row r="36" spans="1:5" ht="12.75">
      <c r="A36" s="36" t="s">
        <v>51</v>
      </c>
      <c r="E36" s="37" t="s">
        <v>98</v>
      </c>
    </row>
    <row r="37" spans="1:5" ht="153">
      <c r="A37" t="s">
        <v>52</v>
      </c>
      <c r="E37" s="35" t="s">
        <v>99</v>
      </c>
    </row>
    <row r="38" spans="1:18" ht="12.75" customHeight="1">
      <c r="A38" s="6" t="s">
        <v>42</v>
      </c>
      <c s="6"/>
      <c s="40" t="s">
        <v>100</v>
      </c>
      <c s="6"/>
      <c s="27" t="s">
        <v>101</v>
      </c>
      <c s="6"/>
      <c s="6"/>
      <c s="6"/>
      <c s="41">
        <f>0+Q38</f>
      </c>
      <c r="O38">
        <f>0+R38</f>
      </c>
      <c r="Q38">
        <f>0+I39+I43</f>
      </c>
      <c>
        <f>0+O39+O43</f>
      </c>
    </row>
    <row r="39" spans="1:16" ht="12.75">
      <c r="A39" s="25" t="s">
        <v>44</v>
      </c>
      <c s="29" t="s">
        <v>100</v>
      </c>
      <c s="29" t="s">
        <v>102</v>
      </c>
      <c s="25" t="s">
        <v>46</v>
      </c>
      <c s="30" t="s">
        <v>103</v>
      </c>
      <c s="31" t="s">
        <v>104</v>
      </c>
      <c s="32">
        <v>9</v>
      </c>
      <c s="33">
        <v>0</v>
      </c>
      <c s="33">
        <f>ROUND(ROUND(H39,2)*ROUND(G39,3),2)</f>
      </c>
      <c r="O39">
        <f>(I39*21)/100</f>
      </c>
      <c t="s">
        <v>22</v>
      </c>
    </row>
    <row r="40" spans="1:5" ht="12.75">
      <c r="A40" s="34" t="s">
        <v>49</v>
      </c>
      <c r="E40" s="35" t="s">
        <v>105</v>
      </c>
    </row>
    <row r="41" spans="1:5" ht="12.75">
      <c r="A41" s="36" t="s">
        <v>51</v>
      </c>
      <c r="E41" s="37" t="s">
        <v>46</v>
      </c>
    </row>
    <row r="42" spans="1:5" ht="25.5">
      <c r="A42" t="s">
        <v>52</v>
      </c>
      <c r="E42" s="35" t="s">
        <v>106</v>
      </c>
    </row>
    <row r="43" spans="1:16" ht="12.75">
      <c r="A43" s="25" t="s">
        <v>44</v>
      </c>
      <c s="29" t="s">
        <v>39</v>
      </c>
      <c s="29" t="s">
        <v>107</v>
      </c>
      <c s="25" t="s">
        <v>46</v>
      </c>
      <c s="30" t="s">
        <v>108</v>
      </c>
      <c s="31" t="s">
        <v>104</v>
      </c>
      <c s="32">
        <v>1</v>
      </c>
      <c s="33">
        <v>0</v>
      </c>
      <c s="33">
        <f>ROUND(ROUND(H43,2)*ROUND(G43,3),2)</f>
      </c>
      <c r="O43">
        <f>(I43*21)/100</f>
      </c>
      <c t="s">
        <v>22</v>
      </c>
    </row>
    <row r="44" spans="1:5" ht="12.75">
      <c r="A44" s="34" t="s">
        <v>49</v>
      </c>
      <c r="E44" s="35" t="s">
        <v>109</v>
      </c>
    </row>
    <row r="45" spans="1:5" ht="12.75">
      <c r="A45" s="36" t="s">
        <v>51</v>
      </c>
      <c r="E45" s="37" t="s">
        <v>46</v>
      </c>
    </row>
    <row r="46" spans="1:5" ht="25.5">
      <c r="A46" t="s">
        <v>52</v>
      </c>
      <c r="E46" s="35" t="s">
        <v>106</v>
      </c>
    </row>
    <row r="47" spans="1:18" ht="12.75" customHeight="1">
      <c r="A47" s="6" t="s">
        <v>42</v>
      </c>
      <c s="6"/>
      <c s="40" t="s">
        <v>39</v>
      </c>
      <c s="6"/>
      <c s="27" t="s">
        <v>110</v>
      </c>
      <c s="6"/>
      <c s="6"/>
      <c s="6"/>
      <c s="41">
        <f>0+Q47</f>
      </c>
      <c r="O47">
        <f>0+R47</f>
      </c>
      <c r="Q47">
        <f>0+I48+I52+I56</f>
      </c>
      <c>
        <f>0+O48+O52+O56</f>
      </c>
    </row>
    <row r="48" spans="1:16" ht="12.75">
      <c r="A48" s="25" t="s">
        <v>44</v>
      </c>
      <c s="29" t="s">
        <v>41</v>
      </c>
      <c s="29" t="s">
        <v>111</v>
      </c>
      <c s="25" t="s">
        <v>46</v>
      </c>
      <c s="30" t="s">
        <v>112</v>
      </c>
      <c s="31" t="s">
        <v>113</v>
      </c>
      <c s="32">
        <v>120</v>
      </c>
      <c s="33">
        <v>0</v>
      </c>
      <c s="33">
        <f>ROUND(ROUND(H48,2)*ROUND(G48,3),2)</f>
      </c>
      <c r="O48">
        <f>(I48*21)/100</f>
      </c>
      <c t="s">
        <v>22</v>
      </c>
    </row>
    <row r="49" spans="1:5" ht="12.75">
      <c r="A49" s="34" t="s">
        <v>49</v>
      </c>
      <c r="E49" s="35" t="s">
        <v>46</v>
      </c>
    </row>
    <row r="50" spans="1:5" ht="12.75">
      <c r="A50" s="36" t="s">
        <v>51</v>
      </c>
      <c r="E50" s="37" t="s">
        <v>46</v>
      </c>
    </row>
    <row r="51" spans="1:5" ht="25.5">
      <c r="A51" t="s">
        <v>52</v>
      </c>
      <c r="E51" s="35" t="s">
        <v>114</v>
      </c>
    </row>
    <row r="52" spans="1:16" ht="12.75">
      <c r="A52" s="25" t="s">
        <v>44</v>
      </c>
      <c s="29" t="s">
        <v>115</v>
      </c>
      <c s="29" t="s">
        <v>116</v>
      </c>
      <c s="25" t="s">
        <v>46</v>
      </c>
      <c s="30" t="s">
        <v>117</v>
      </c>
      <c s="31" t="s">
        <v>113</v>
      </c>
      <c s="32">
        <v>120</v>
      </c>
      <c s="33">
        <v>0</v>
      </c>
      <c s="33">
        <f>ROUND(ROUND(H52,2)*ROUND(G52,3),2)</f>
      </c>
      <c r="O52">
        <f>(I52*21)/100</f>
      </c>
      <c t="s">
        <v>22</v>
      </c>
    </row>
    <row r="53" spans="1:5" ht="12.75">
      <c r="A53" s="34" t="s">
        <v>49</v>
      </c>
      <c r="E53" s="35" t="s">
        <v>46</v>
      </c>
    </row>
    <row r="54" spans="1:5" ht="12.75">
      <c r="A54" s="36" t="s">
        <v>51</v>
      </c>
      <c r="E54" s="37" t="s">
        <v>46</v>
      </c>
    </row>
    <row r="55" spans="1:5" ht="38.25">
      <c r="A55" t="s">
        <v>52</v>
      </c>
      <c r="E55" s="35" t="s">
        <v>118</v>
      </c>
    </row>
    <row r="56" spans="1:16" ht="12.75">
      <c r="A56" s="25" t="s">
        <v>44</v>
      </c>
      <c s="29" t="s">
        <v>119</v>
      </c>
      <c s="29" t="s">
        <v>120</v>
      </c>
      <c s="25" t="s">
        <v>46</v>
      </c>
      <c s="30" t="s">
        <v>121</v>
      </c>
      <c s="31" t="s">
        <v>78</v>
      </c>
      <c s="32">
        <v>825</v>
      </c>
      <c s="33">
        <v>0</v>
      </c>
      <c s="33">
        <f>ROUND(ROUND(H56,2)*ROUND(G56,3),2)</f>
      </c>
      <c r="O56">
        <f>(I56*21)/100</f>
      </c>
      <c t="s">
        <v>22</v>
      </c>
    </row>
    <row r="57" spans="1:5" ht="12.75">
      <c r="A57" s="34" t="s">
        <v>49</v>
      </c>
      <c r="E57" s="35" t="s">
        <v>46</v>
      </c>
    </row>
    <row r="58" spans="1:5" ht="12.75">
      <c r="A58" s="36" t="s">
        <v>51</v>
      </c>
      <c r="E58" s="37" t="s">
        <v>46</v>
      </c>
    </row>
    <row r="59" spans="1:5" ht="25.5">
      <c r="A59" t="s">
        <v>52</v>
      </c>
      <c r="E59" s="35" t="s">
        <v>122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